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F4" i="1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G3"/>
  <c r="F3"/>
</calcChain>
</file>

<file path=xl/sharedStrings.xml><?xml version="1.0" encoding="utf-8"?>
<sst xmlns="http://schemas.openxmlformats.org/spreadsheetml/2006/main" count="122" uniqueCount="88">
  <si>
    <t>Description</t>
  </si>
  <si>
    <t>01</t>
  </si>
  <si>
    <t>KNOB</t>
  </si>
  <si>
    <t>02</t>
  </si>
  <si>
    <t>COVER</t>
  </si>
  <si>
    <t>03</t>
  </si>
  <si>
    <t>04</t>
  </si>
  <si>
    <t>FUSEHOLDER</t>
  </si>
  <si>
    <t>05</t>
  </si>
  <si>
    <t>PLAQUE</t>
  </si>
  <si>
    <t>06</t>
  </si>
  <si>
    <t>SUPPORT</t>
  </si>
  <si>
    <t>07</t>
  </si>
  <si>
    <t>DOUBLE REMOTE CONTR SW.     TELERUPTEUR DOUBLE</t>
  </si>
  <si>
    <t>07A    SPAZ</t>
  </si>
  <si>
    <t>REMOTE CONTROL SWITCH</t>
  </si>
  <si>
    <t>08</t>
  </si>
  <si>
    <t>09</t>
  </si>
  <si>
    <t>INSULATOR</t>
  </si>
  <si>
    <t>RELAY</t>
  </si>
  <si>
    <t>STUD BOLT</t>
  </si>
  <si>
    <t>LEVER FOR CONNECTOR</t>
  </si>
  <si>
    <t>CONNECTOR MALE</t>
  </si>
  <si>
    <t>CONNECTOR FEMALE</t>
  </si>
  <si>
    <t>FUSE</t>
  </si>
  <si>
    <t>MAXIFUSE</t>
  </si>
  <si>
    <t>SCREW</t>
  </si>
  <si>
    <t>WASHER</t>
  </si>
  <si>
    <t>NUT</t>
  </si>
  <si>
    <t>LOCK NUT</t>
  </si>
  <si>
    <t>LOCK WASHER</t>
  </si>
  <si>
    <t>DOWEL</t>
  </si>
  <si>
    <t>E83927</t>
  </si>
  <si>
    <t>Knob</t>
  </si>
  <si>
    <t>E88244</t>
  </si>
  <si>
    <t>Fuse Holder for Crewman AS20B</t>
  </si>
  <si>
    <t>E82321</t>
  </si>
  <si>
    <t>Contactor, 24VDC 100A</t>
  </si>
  <si>
    <t>E83628</t>
  </si>
  <si>
    <t>Contactor 24VDC</t>
  </si>
  <si>
    <t>E83664</t>
  </si>
  <si>
    <t>Insulator  WS17</t>
  </si>
  <si>
    <t>E83160</t>
  </si>
  <si>
    <t>Relay 24VDC 30A</t>
  </si>
  <si>
    <t>E81642</t>
  </si>
  <si>
    <t>Fuseholder</t>
  </si>
  <si>
    <t>E88497</t>
  </si>
  <si>
    <t>Fuse Block End Cap</t>
  </si>
  <si>
    <t>E81641</t>
  </si>
  <si>
    <t>Cover, Fuse</t>
  </si>
  <si>
    <t>E82538</t>
  </si>
  <si>
    <t>French Plug Handle w/Screws</t>
  </si>
  <si>
    <t>E83253</t>
  </si>
  <si>
    <t>Male connector lug   (Fr.)</t>
  </si>
  <si>
    <t>E83254</t>
  </si>
  <si>
    <t>Female connector lug (Fr.)</t>
  </si>
  <si>
    <t>E83168</t>
  </si>
  <si>
    <t>Fuse, 3 amp</t>
  </si>
  <si>
    <t>E83926</t>
  </si>
  <si>
    <t>Fuse 30A faston suction motor</t>
  </si>
  <si>
    <t>E82305</t>
  </si>
  <si>
    <t>Fuse 50A faston brushes motor</t>
  </si>
  <si>
    <t>E83595</t>
  </si>
  <si>
    <t>E82090</t>
  </si>
  <si>
    <t>Flat Washer M3x8x1 Zinc</t>
  </si>
  <si>
    <t>E82256</t>
  </si>
  <si>
    <t>Nyloc Hex Nut, M5x7 Zinc</t>
  </si>
  <si>
    <t>E83665</t>
  </si>
  <si>
    <t>Hex Bolt M5x12 Zinc</t>
  </si>
  <si>
    <t>E83879</t>
  </si>
  <si>
    <t>Flat Washer M5x11x1 Zinc</t>
  </si>
  <si>
    <t>E83887</t>
  </si>
  <si>
    <t>E81438</t>
  </si>
  <si>
    <t>E83841</t>
  </si>
  <si>
    <t>E81673</t>
  </si>
  <si>
    <t>Hex Nyloc Nut, M3 Zinc</t>
  </si>
  <si>
    <t>E83867</t>
  </si>
  <si>
    <t>Nyloc Hex Nut, M4x6 Zinc</t>
  </si>
  <si>
    <t>E20243</t>
  </si>
  <si>
    <t>07A</t>
  </si>
  <si>
    <t xml:space="preserve">Switch support </t>
  </si>
  <si>
    <t>Machine Screw M3x30 Zinc</t>
  </si>
  <si>
    <t>Lock Washer M6 Zinc</t>
  </si>
  <si>
    <t>Lock Washer M5 Zinc</t>
  </si>
  <si>
    <t>ITEM</t>
  </si>
  <si>
    <t>SKU</t>
  </si>
  <si>
    <t>QTY</t>
  </si>
  <si>
    <t xml:space="preserve"> Machine Screw, M4X10 SS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</si>
</sst>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39"/>
  <sheetViews>
    <sheetView tabSelected="1" workbookViewId="0">
      <selection activeCell="D32" sqref="D32"/>
    </sheetView>
  </sheetViews>
  <sheetFormatPr defaultRowHeight="12.75"/>
  <cols>
    <col min="2" max="3" width="9.140625" style="5"/>
    <col min="4" max="4" width="42.28515625" customWidth="1"/>
  </cols>
  <sheetData>
    <row r="3" spans="2:5" s="6" customFormat="1" ht="12.95" customHeight="1">
      <c r="B3" s="7" t="s">
        <v>84</v>
      </c>
      <c r="C3" s="7" t="s">
        <v>85</v>
      </c>
      <c r="D3" s="8" t="s">
        <v>0</v>
      </c>
      <c r="E3" s="8" t="s">
        <v>86</v>
      </c>
    </row>
    <row r="4" spans="2:5" s="6" customFormat="1" ht="12.95" customHeight="1">
      <c r="B4" s="9" t="s">
        <v>1</v>
      </c>
      <c r="C4" s="9" t="s">
        <v>32</v>
      </c>
      <c r="D4" s="10" t="s">
        <v>33</v>
      </c>
      <c r="E4" s="9">
        <v>1</v>
      </c>
    </row>
    <row r="5" spans="2:5" s="6" customFormat="1" ht="12.95" customHeight="1">
      <c r="B5" s="9" t="s">
        <v>3</v>
      </c>
      <c r="C5" s="9">
        <v>206826</v>
      </c>
      <c r="D5" s="10" t="s">
        <v>4</v>
      </c>
      <c r="E5" s="9">
        <v>1</v>
      </c>
    </row>
    <row r="6" spans="2:5" s="6" customFormat="1" ht="12.95" customHeight="1">
      <c r="B6" s="9" t="s">
        <v>5</v>
      </c>
      <c r="C6" s="9">
        <v>409870</v>
      </c>
      <c r="D6" s="10" t="s">
        <v>4</v>
      </c>
      <c r="E6" s="9">
        <v>1</v>
      </c>
    </row>
    <row r="7" spans="2:5" s="6" customFormat="1" ht="12.95" customHeight="1">
      <c r="B7" s="9" t="s">
        <v>6</v>
      </c>
      <c r="C7" s="9" t="s">
        <v>34</v>
      </c>
      <c r="D7" s="10" t="s">
        <v>35</v>
      </c>
      <c r="E7" s="9">
        <v>1</v>
      </c>
    </row>
    <row r="8" spans="2:5" s="6" customFormat="1" ht="12.95" customHeight="1">
      <c r="B8" s="9" t="s">
        <v>8</v>
      </c>
      <c r="C8" s="9">
        <v>409869</v>
      </c>
      <c r="D8" s="10" t="s">
        <v>9</v>
      </c>
      <c r="E8" s="9">
        <v>1</v>
      </c>
    </row>
    <row r="9" spans="2:5" s="6" customFormat="1" ht="12.95" customHeight="1">
      <c r="B9" s="9" t="s">
        <v>10</v>
      </c>
      <c r="C9" s="9">
        <v>203406</v>
      </c>
      <c r="D9" s="10" t="s">
        <v>11</v>
      </c>
      <c r="E9" s="9">
        <v>1</v>
      </c>
    </row>
    <row r="10" spans="2:5" s="6" customFormat="1" ht="12.95" customHeight="1">
      <c r="B10" s="9" t="s">
        <v>12</v>
      </c>
      <c r="C10" s="9" t="s">
        <v>36</v>
      </c>
      <c r="D10" s="10" t="s">
        <v>37</v>
      </c>
      <c r="E10" s="9">
        <v>1</v>
      </c>
    </row>
    <row r="11" spans="2:5" s="6" customFormat="1" ht="12.95" customHeight="1">
      <c r="B11" s="9" t="s">
        <v>79</v>
      </c>
      <c r="C11" s="9" t="s">
        <v>38</v>
      </c>
      <c r="D11" s="10" t="s">
        <v>39</v>
      </c>
      <c r="E11" s="9">
        <v>1</v>
      </c>
    </row>
    <row r="12" spans="2:5" s="6" customFormat="1" ht="12.95" customHeight="1">
      <c r="B12" s="9" t="s">
        <v>16</v>
      </c>
      <c r="C12" s="9">
        <v>206825</v>
      </c>
      <c r="D12" s="10" t="s">
        <v>4</v>
      </c>
      <c r="E12" s="9">
        <v>1</v>
      </c>
    </row>
    <row r="13" spans="2:5" s="6" customFormat="1" ht="12.95" customHeight="1">
      <c r="B13" s="9" t="s">
        <v>17</v>
      </c>
      <c r="C13" s="9" t="s">
        <v>40</v>
      </c>
      <c r="D13" s="10" t="s">
        <v>41</v>
      </c>
      <c r="E13" s="9">
        <v>1</v>
      </c>
    </row>
    <row r="14" spans="2:5" s="6" customFormat="1" ht="12.95" customHeight="1">
      <c r="B14" s="9">
        <v>10</v>
      </c>
      <c r="C14" s="9" t="s">
        <v>42</v>
      </c>
      <c r="D14" s="10" t="s">
        <v>43</v>
      </c>
      <c r="E14" s="9">
        <v>1</v>
      </c>
    </row>
    <row r="15" spans="2:5" s="6" customFormat="1" ht="12.95" customHeight="1">
      <c r="B15" s="9">
        <v>11</v>
      </c>
      <c r="C15" s="9" t="s">
        <v>44</v>
      </c>
      <c r="D15" s="10" t="s">
        <v>45</v>
      </c>
      <c r="E15" s="9">
        <v>2</v>
      </c>
    </row>
    <row r="16" spans="2:5" s="6" customFormat="1" ht="12.95" customHeight="1">
      <c r="B16" s="9">
        <v>12</v>
      </c>
      <c r="C16" s="9" t="s">
        <v>46</v>
      </c>
      <c r="D16" s="10" t="s">
        <v>47</v>
      </c>
      <c r="E16" s="9">
        <v>1</v>
      </c>
    </row>
    <row r="17" spans="2:5" s="6" customFormat="1" ht="12.95" customHeight="1">
      <c r="B17" s="9">
        <v>13</v>
      </c>
      <c r="C17" s="9" t="s">
        <v>48</v>
      </c>
      <c r="D17" s="10" t="s">
        <v>49</v>
      </c>
      <c r="E17" s="9">
        <v>2</v>
      </c>
    </row>
    <row r="18" spans="2:5" s="6" customFormat="1" ht="12.95" customHeight="1">
      <c r="B18" s="9">
        <v>14</v>
      </c>
      <c r="C18" s="9">
        <v>400873</v>
      </c>
      <c r="D18" s="10" t="s">
        <v>20</v>
      </c>
      <c r="E18" s="9">
        <v>1</v>
      </c>
    </row>
    <row r="19" spans="2:5" s="6" customFormat="1" ht="12.95" customHeight="1">
      <c r="B19" s="9">
        <v>15</v>
      </c>
      <c r="C19" s="9" t="s">
        <v>50</v>
      </c>
      <c r="D19" s="10" t="s">
        <v>51</v>
      </c>
      <c r="E19" s="9">
        <v>1</v>
      </c>
    </row>
    <row r="20" spans="2:5" s="6" customFormat="1" ht="12.95" customHeight="1">
      <c r="B20" s="9">
        <v>16</v>
      </c>
      <c r="C20" s="9" t="s">
        <v>52</v>
      </c>
      <c r="D20" s="10" t="s">
        <v>53</v>
      </c>
      <c r="E20" s="9">
        <v>1</v>
      </c>
    </row>
    <row r="21" spans="2:5" s="6" customFormat="1" ht="12.95" customHeight="1">
      <c r="B21" s="9">
        <v>17</v>
      </c>
      <c r="C21" s="9" t="s">
        <v>54</v>
      </c>
      <c r="D21" s="10" t="s">
        <v>55</v>
      </c>
      <c r="E21" s="9">
        <v>1</v>
      </c>
    </row>
    <row r="22" spans="2:5" s="6" customFormat="1" ht="12.95" customHeight="1">
      <c r="B22" s="9">
        <v>18</v>
      </c>
      <c r="C22" s="9" t="s">
        <v>56</v>
      </c>
      <c r="D22" s="10" t="s">
        <v>57</v>
      </c>
      <c r="E22" s="9">
        <v>1</v>
      </c>
    </row>
    <row r="23" spans="2:5" s="6" customFormat="1" ht="12.95" customHeight="1">
      <c r="B23" s="9">
        <v>19</v>
      </c>
      <c r="C23" s="9" t="s">
        <v>58</v>
      </c>
      <c r="D23" s="10" t="s">
        <v>59</v>
      </c>
      <c r="E23" s="9">
        <v>1</v>
      </c>
    </row>
    <row r="24" spans="2:5" s="6" customFormat="1" ht="12.95" customHeight="1">
      <c r="B24" s="9">
        <v>20</v>
      </c>
      <c r="C24" s="9" t="s">
        <v>60</v>
      </c>
      <c r="D24" s="10" t="s">
        <v>61</v>
      </c>
      <c r="E24" s="9">
        <v>1</v>
      </c>
    </row>
    <row r="25" spans="2:5" s="6" customFormat="1" ht="12.95" customHeight="1">
      <c r="B25" s="9">
        <v>21</v>
      </c>
      <c r="C25" s="9" t="s">
        <v>62</v>
      </c>
      <c r="D25" s="10" t="s">
        <v>80</v>
      </c>
      <c r="E25" s="9">
        <v>1</v>
      </c>
    </row>
    <row r="26" spans="2:5" s="6" customFormat="1" ht="12.95" customHeight="1">
      <c r="B26" s="9">
        <v>50</v>
      </c>
      <c r="C26" s="9">
        <v>408832</v>
      </c>
      <c r="D26" s="10" t="s">
        <v>26</v>
      </c>
      <c r="E26" s="9">
        <v>2</v>
      </c>
    </row>
    <row r="27" spans="2:5" s="6" customFormat="1" ht="12.95" customHeight="1">
      <c r="B27" s="9">
        <v>51</v>
      </c>
      <c r="C27" s="9" t="s">
        <v>63</v>
      </c>
      <c r="D27" s="10" t="s">
        <v>64</v>
      </c>
      <c r="E27" s="9">
        <v>2</v>
      </c>
    </row>
    <row r="28" spans="2:5" s="6" customFormat="1" ht="12.95" customHeight="1">
      <c r="B28" s="9">
        <v>52</v>
      </c>
      <c r="C28" s="9">
        <v>409032</v>
      </c>
      <c r="D28" s="10" t="s">
        <v>28</v>
      </c>
      <c r="E28" s="9">
        <v>1</v>
      </c>
    </row>
    <row r="29" spans="2:5" s="6" customFormat="1" ht="12.95" customHeight="1">
      <c r="B29" s="9">
        <v>53</v>
      </c>
      <c r="C29" s="9" t="s">
        <v>65</v>
      </c>
      <c r="D29" s="10" t="s">
        <v>66</v>
      </c>
      <c r="E29" s="9">
        <v>3</v>
      </c>
    </row>
    <row r="30" spans="2:5" s="6" customFormat="1" ht="12.95" customHeight="1">
      <c r="B30" s="9">
        <v>54</v>
      </c>
      <c r="C30" s="9" t="s">
        <v>67</v>
      </c>
      <c r="D30" s="10" t="s">
        <v>68</v>
      </c>
      <c r="E30" s="9">
        <v>3</v>
      </c>
    </row>
    <row r="31" spans="2:5" s="6" customFormat="1" ht="12.95" customHeight="1">
      <c r="B31" s="9">
        <v>55</v>
      </c>
      <c r="C31" s="9" t="s">
        <v>69</v>
      </c>
      <c r="D31" s="10" t="s">
        <v>70</v>
      </c>
      <c r="E31" s="9">
        <v>3</v>
      </c>
    </row>
    <row r="32" spans="2:5" s="6" customFormat="1" ht="12.95" customHeight="1">
      <c r="B32" s="9">
        <v>56</v>
      </c>
      <c r="C32" s="9" t="s">
        <v>71</v>
      </c>
      <c r="D32" s="10" t="s">
        <v>87</v>
      </c>
      <c r="E32" s="9">
        <v>1</v>
      </c>
    </row>
    <row r="33" spans="2:5" s="6" customFormat="1" ht="12.95" customHeight="1">
      <c r="B33" s="9">
        <v>57</v>
      </c>
      <c r="C33" s="9">
        <v>407659</v>
      </c>
      <c r="D33" s="10" t="s">
        <v>26</v>
      </c>
      <c r="E33" s="9">
        <v>1</v>
      </c>
    </row>
    <row r="34" spans="2:5" s="6" customFormat="1" ht="12.95" customHeight="1">
      <c r="B34" s="9">
        <v>58</v>
      </c>
      <c r="C34" s="9" t="s">
        <v>72</v>
      </c>
      <c r="D34" s="10" t="s">
        <v>82</v>
      </c>
      <c r="E34" s="9">
        <v>1</v>
      </c>
    </row>
    <row r="35" spans="2:5" s="6" customFormat="1" ht="12.95" customHeight="1">
      <c r="B35" s="9">
        <v>59</v>
      </c>
      <c r="C35" s="9" t="s">
        <v>73</v>
      </c>
      <c r="D35" s="10" t="s">
        <v>83</v>
      </c>
      <c r="E35" s="9">
        <v>3</v>
      </c>
    </row>
    <row r="36" spans="2:5" s="6" customFormat="1" ht="12.95" customHeight="1">
      <c r="B36" s="9">
        <v>60</v>
      </c>
      <c r="C36" s="9" t="s">
        <v>74</v>
      </c>
      <c r="D36" s="10" t="s">
        <v>75</v>
      </c>
      <c r="E36" s="9">
        <v>3</v>
      </c>
    </row>
    <row r="37" spans="2:5" s="6" customFormat="1" ht="12.95" customHeight="1">
      <c r="B37" s="9">
        <v>61</v>
      </c>
      <c r="C37" s="9">
        <v>408900</v>
      </c>
      <c r="D37" s="10" t="s">
        <v>31</v>
      </c>
      <c r="E37" s="9">
        <v>1</v>
      </c>
    </row>
    <row r="38" spans="2:5" s="6" customFormat="1" ht="12.95" customHeight="1">
      <c r="B38" s="9">
        <v>62</v>
      </c>
      <c r="C38" s="9" t="s">
        <v>76</v>
      </c>
      <c r="D38" s="10" t="s">
        <v>77</v>
      </c>
      <c r="E38" s="9">
        <v>1</v>
      </c>
    </row>
    <row r="39" spans="2:5" ht="14.25">
      <c r="B39" s="9">
        <v>63</v>
      </c>
      <c r="C39" s="9" t="s">
        <v>78</v>
      </c>
      <c r="D39" s="10" t="s">
        <v>81</v>
      </c>
      <c r="E39" s="9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H38"/>
  <sheetViews>
    <sheetView workbookViewId="0">
      <selection activeCell="E3" sqref="E3:E38"/>
    </sheetView>
  </sheetViews>
  <sheetFormatPr defaultRowHeight="12.75"/>
  <cols>
    <col min="2" max="2" width="10" customWidth="1"/>
    <col min="3" max="3" width="8.140625" customWidth="1"/>
    <col min="4" max="4" width="27.42578125" customWidth="1"/>
    <col min="5" max="5" width="5.140625" customWidth="1"/>
    <col min="6" max="6" width="22.85546875" customWidth="1"/>
    <col min="7" max="7" width="15.28515625" customWidth="1"/>
    <col min="8" max="8" width="16.7109375" customWidth="1"/>
  </cols>
  <sheetData>
    <row r="3" spans="2:8" ht="15">
      <c r="B3" s="1" t="s">
        <v>1</v>
      </c>
      <c r="C3" s="2">
        <v>410224</v>
      </c>
      <c r="D3" s="1" t="s">
        <v>2</v>
      </c>
      <c r="E3" s="2">
        <v>1</v>
      </c>
      <c r="F3" s="3" t="str">
        <f>IF(ISNA(VLOOKUP(TRIM(C3),[1]!Table_Query_from_BetcoViews[[#All],[AlternateID]:[MainSKU]],4,FALSE))=TRUE,(C3),(LEFT(VLOOKUP(TRIM(C3),[1]!Table_Query_from_BetcoViews[[#All],[AlternateID]:[MainSKU]],4,FALSE),6)))</f>
        <v>E83927</v>
      </c>
      <c r="G3" s="4" t="str">
        <f>IFERROR(VLOOKUP(TRIM(C3),[1]!Table_Query_from_BetcoViews[[AlternateID]:[ItemDescr2]],5,FALSE),D3)</f>
        <v>Knob</v>
      </c>
      <c r="H3" s="1"/>
    </row>
    <row r="4" spans="2:8" ht="15">
      <c r="B4" s="1" t="s">
        <v>3</v>
      </c>
      <c r="C4" s="2">
        <v>206826</v>
      </c>
      <c r="D4" s="1" t="s">
        <v>4</v>
      </c>
      <c r="E4" s="2">
        <v>1</v>
      </c>
      <c r="F4" s="3">
        <f>IF(ISNA(VLOOKUP(TRIM(C4),[1]!Table_Query_from_BetcoViews[[#All],[AlternateID]:[MainSKU]],4,FALSE))=TRUE,(C4),(LEFT(VLOOKUP(TRIM(C4),[1]!Table_Query_from_BetcoViews[[#All],[AlternateID]:[MainSKU]],4,FALSE),6)))</f>
        <v>206826</v>
      </c>
      <c r="G4" s="4" t="str">
        <f>IFERROR(VLOOKUP(TRIM(C4),[1]!Table_Query_from_BetcoViews[[AlternateID]:[ItemDescr2]],5,FALSE),D4)</f>
        <v>COVER</v>
      </c>
      <c r="H4" s="1"/>
    </row>
    <row r="5" spans="2:8" ht="15">
      <c r="B5" s="1" t="s">
        <v>5</v>
      </c>
      <c r="C5" s="2">
        <v>409870</v>
      </c>
      <c r="D5" s="1" t="s">
        <v>4</v>
      </c>
      <c r="E5" s="2">
        <v>1</v>
      </c>
      <c r="F5" s="3">
        <f>IF(ISNA(VLOOKUP(TRIM(C5),[1]!Table_Query_from_BetcoViews[[#All],[AlternateID]:[MainSKU]],4,FALSE))=TRUE,(C5),(LEFT(VLOOKUP(TRIM(C5),[1]!Table_Query_from_BetcoViews[[#All],[AlternateID]:[MainSKU]],4,FALSE),6)))</f>
        <v>409870</v>
      </c>
      <c r="G5" s="4" t="str">
        <f>IFERROR(VLOOKUP(TRIM(C5),[1]!Table_Query_from_BetcoViews[[AlternateID]:[ItemDescr2]],5,FALSE),D5)</f>
        <v>COVER</v>
      </c>
      <c r="H5" s="1"/>
    </row>
    <row r="6" spans="2:8" ht="15">
      <c r="B6" s="1" t="s">
        <v>6</v>
      </c>
      <c r="C6" s="2">
        <v>409585</v>
      </c>
      <c r="D6" s="1" t="s">
        <v>7</v>
      </c>
      <c r="E6" s="2">
        <v>1</v>
      </c>
      <c r="F6" s="3" t="str">
        <f>IF(ISNA(VLOOKUP(TRIM(C6),[1]!Table_Query_from_BetcoViews[[#All],[AlternateID]:[MainSKU]],4,FALSE))=TRUE,(C6),(LEFT(VLOOKUP(TRIM(C6),[1]!Table_Query_from_BetcoViews[[#All],[AlternateID]:[MainSKU]],4,FALSE),6)))</f>
        <v>E88244</v>
      </c>
      <c r="G6" s="4" t="str">
        <f>IFERROR(VLOOKUP(TRIM(C6),[1]!Table_Query_from_BetcoViews[[AlternateID]:[ItemDescr2]],5,FALSE),D6)</f>
        <v>Fuse Holder for Crewman AS20B</v>
      </c>
      <c r="H6" s="1"/>
    </row>
    <row r="7" spans="2:8" ht="15">
      <c r="B7" s="1" t="s">
        <v>8</v>
      </c>
      <c r="C7" s="2">
        <v>409869</v>
      </c>
      <c r="D7" s="1" t="s">
        <v>9</v>
      </c>
      <c r="E7" s="2">
        <v>1</v>
      </c>
      <c r="F7" s="3">
        <f>IF(ISNA(VLOOKUP(TRIM(C7),[1]!Table_Query_from_BetcoViews[[#All],[AlternateID]:[MainSKU]],4,FALSE))=TRUE,(C7),(LEFT(VLOOKUP(TRIM(C7),[1]!Table_Query_from_BetcoViews[[#All],[AlternateID]:[MainSKU]],4,FALSE),6)))</f>
        <v>409869</v>
      </c>
      <c r="G7" s="4" t="str">
        <f>IFERROR(VLOOKUP(TRIM(C7),[1]!Table_Query_from_BetcoViews[[AlternateID]:[ItemDescr2]],5,FALSE),D7)</f>
        <v>PLAQUE</v>
      </c>
      <c r="H7" s="1"/>
    </row>
    <row r="8" spans="2:8" ht="15">
      <c r="B8" s="1" t="s">
        <v>10</v>
      </c>
      <c r="C8" s="2">
        <v>203406</v>
      </c>
      <c r="D8" s="1" t="s">
        <v>11</v>
      </c>
      <c r="E8" s="2">
        <v>1</v>
      </c>
      <c r="F8" s="3">
        <f>IF(ISNA(VLOOKUP(TRIM(C8),[1]!Table_Query_from_BetcoViews[[#All],[AlternateID]:[MainSKU]],4,FALSE))=TRUE,(C8),(LEFT(VLOOKUP(TRIM(C8),[1]!Table_Query_from_BetcoViews[[#All],[AlternateID]:[MainSKU]],4,FALSE),6)))</f>
        <v>203406</v>
      </c>
      <c r="G8" s="4" t="str">
        <f>IFERROR(VLOOKUP(TRIM(C8),[1]!Table_Query_from_BetcoViews[[AlternateID]:[ItemDescr2]],5,FALSE),D8)</f>
        <v>SUPPORT</v>
      </c>
      <c r="H8" s="1"/>
    </row>
    <row r="9" spans="2:8" ht="15">
      <c r="B9" s="1" t="s">
        <v>12</v>
      </c>
      <c r="C9" s="2">
        <v>407578</v>
      </c>
      <c r="D9" s="1" t="s">
        <v>13</v>
      </c>
      <c r="E9" s="2">
        <v>1</v>
      </c>
      <c r="F9" s="3" t="str">
        <f>IF(ISNA(VLOOKUP(TRIM(C9),[1]!Table_Query_from_BetcoViews[[#All],[AlternateID]:[MainSKU]],4,FALSE))=TRUE,(C9),(LEFT(VLOOKUP(TRIM(C9),[1]!Table_Query_from_BetcoViews[[#All],[AlternateID]:[MainSKU]],4,FALSE),6)))</f>
        <v>E82321</v>
      </c>
      <c r="G9" s="4" t="str">
        <f>IFERROR(VLOOKUP(TRIM(C9),[1]!Table_Query_from_BetcoViews[[AlternateID]:[ItemDescr2]],5,FALSE),D9)</f>
        <v>Contactor, 24VDC 100A</v>
      </c>
      <c r="H9" s="1"/>
    </row>
    <row r="10" spans="2:8" ht="15">
      <c r="B10" s="1" t="s">
        <v>14</v>
      </c>
      <c r="C10" s="2">
        <v>407576</v>
      </c>
      <c r="D10" s="1" t="s">
        <v>15</v>
      </c>
      <c r="E10" s="2">
        <v>1</v>
      </c>
      <c r="F10" s="3" t="str">
        <f>IF(ISNA(VLOOKUP(TRIM(C10),[1]!Table_Query_from_BetcoViews[[#All],[AlternateID]:[MainSKU]],4,FALSE))=TRUE,(C10),(LEFT(VLOOKUP(TRIM(C10),[1]!Table_Query_from_BetcoViews[[#All],[AlternateID]:[MainSKU]],4,FALSE),6)))</f>
        <v>E83628</v>
      </c>
      <c r="G10" s="4" t="str">
        <f>IFERROR(VLOOKUP(TRIM(C10),[1]!Table_Query_from_BetcoViews[[AlternateID]:[ItemDescr2]],5,FALSE),D10)</f>
        <v>Contactor 24VDC</v>
      </c>
      <c r="H10" s="1"/>
    </row>
    <row r="11" spans="2:8" ht="15">
      <c r="B11" s="1" t="s">
        <v>16</v>
      </c>
      <c r="C11" s="2">
        <v>206825</v>
      </c>
      <c r="D11" s="1" t="s">
        <v>4</v>
      </c>
      <c r="E11" s="2">
        <v>1</v>
      </c>
      <c r="F11" s="3">
        <f>IF(ISNA(VLOOKUP(TRIM(C11),[1]!Table_Query_from_BetcoViews[[#All],[AlternateID]:[MainSKU]],4,FALSE))=TRUE,(C11),(LEFT(VLOOKUP(TRIM(C11),[1]!Table_Query_from_BetcoViews[[#All],[AlternateID]:[MainSKU]],4,FALSE),6)))</f>
        <v>206825</v>
      </c>
      <c r="G11" s="4" t="str">
        <f>IFERROR(VLOOKUP(TRIM(C11),[1]!Table_Query_from_BetcoViews[[AlternateID]:[ItemDescr2]],5,FALSE),D11)</f>
        <v>COVER</v>
      </c>
      <c r="H11" s="1"/>
    </row>
    <row r="12" spans="2:8" ht="15">
      <c r="B12" s="1" t="s">
        <v>17</v>
      </c>
      <c r="C12" s="2">
        <v>409767</v>
      </c>
      <c r="D12" s="1" t="s">
        <v>18</v>
      </c>
      <c r="E12" s="2">
        <v>1</v>
      </c>
      <c r="F12" s="3" t="str">
        <f>IF(ISNA(VLOOKUP(TRIM(C12),[1]!Table_Query_from_BetcoViews[[#All],[AlternateID]:[MainSKU]],4,FALSE))=TRUE,(C12),(LEFT(VLOOKUP(TRIM(C12),[1]!Table_Query_from_BetcoViews[[#All],[AlternateID]:[MainSKU]],4,FALSE),6)))</f>
        <v>E83664</v>
      </c>
      <c r="G12" s="4" t="str">
        <f>IFERROR(VLOOKUP(TRIM(C12),[1]!Table_Query_from_BetcoViews[[AlternateID]:[ItemDescr2]],5,FALSE),D12)</f>
        <v>Insulator  WS17</v>
      </c>
      <c r="H12" s="1"/>
    </row>
    <row r="13" spans="2:8" ht="15">
      <c r="B13" s="2">
        <v>10</v>
      </c>
      <c r="C13" s="2">
        <v>407580</v>
      </c>
      <c r="D13" s="1" t="s">
        <v>19</v>
      </c>
      <c r="E13" s="2">
        <v>1</v>
      </c>
      <c r="F13" s="3" t="str">
        <f>IF(ISNA(VLOOKUP(TRIM(C13),[1]!Table_Query_from_BetcoViews[[#All],[AlternateID]:[MainSKU]],4,FALSE))=TRUE,(C13),(LEFT(VLOOKUP(TRIM(C13),[1]!Table_Query_from_BetcoViews[[#All],[AlternateID]:[MainSKU]],4,FALSE),6)))</f>
        <v>E83160</v>
      </c>
      <c r="G13" s="4" t="str">
        <f>IFERROR(VLOOKUP(TRIM(C13),[1]!Table_Query_from_BetcoViews[[AlternateID]:[ItemDescr2]],5,FALSE),D13)</f>
        <v>Relay 24VDC 30A</v>
      </c>
      <c r="H13" s="1"/>
    </row>
    <row r="14" spans="2:8" ht="15">
      <c r="B14" s="2">
        <v>11</v>
      </c>
      <c r="C14" s="2">
        <v>409586</v>
      </c>
      <c r="D14" s="1" t="s">
        <v>7</v>
      </c>
      <c r="E14" s="2">
        <v>2</v>
      </c>
      <c r="F14" s="3" t="str">
        <f>IF(ISNA(VLOOKUP(TRIM(C14),[1]!Table_Query_from_BetcoViews[[#All],[AlternateID]:[MainSKU]],4,FALSE))=TRUE,(C14),(LEFT(VLOOKUP(TRIM(C14),[1]!Table_Query_from_BetcoViews[[#All],[AlternateID]:[MainSKU]],4,FALSE),6)))</f>
        <v>E81642</v>
      </c>
      <c r="G14" s="4" t="str">
        <f>IFERROR(VLOOKUP(TRIM(C14),[1]!Table_Query_from_BetcoViews[[AlternateID]:[ItemDescr2]],5,FALSE),D14)</f>
        <v>Fuseholder</v>
      </c>
      <c r="H14" s="1"/>
    </row>
    <row r="15" spans="2:8" ht="15">
      <c r="B15" s="2">
        <v>12</v>
      </c>
      <c r="C15" s="2">
        <v>409872</v>
      </c>
      <c r="D15" s="1" t="s">
        <v>9</v>
      </c>
      <c r="E15" s="2">
        <v>1</v>
      </c>
      <c r="F15" s="3" t="str">
        <f>IF(ISNA(VLOOKUP(TRIM(C15),[1]!Table_Query_from_BetcoViews[[#All],[AlternateID]:[MainSKU]],4,FALSE))=TRUE,(C15),(LEFT(VLOOKUP(TRIM(C15),[1]!Table_Query_from_BetcoViews[[#All],[AlternateID]:[MainSKU]],4,FALSE),6)))</f>
        <v>E88497</v>
      </c>
      <c r="G15" s="4" t="str">
        <f>IFERROR(VLOOKUP(TRIM(C15),[1]!Table_Query_from_BetcoViews[[AlternateID]:[ItemDescr2]],5,FALSE),D15)</f>
        <v>Fuse Block End Cap</v>
      </c>
      <c r="H15" s="1"/>
    </row>
    <row r="16" spans="2:8" ht="15">
      <c r="B16" s="2">
        <v>13</v>
      </c>
      <c r="C16" s="2">
        <v>409871</v>
      </c>
      <c r="D16" s="1" t="s">
        <v>4</v>
      </c>
      <c r="E16" s="2">
        <v>2</v>
      </c>
      <c r="F16" s="3" t="str">
        <f>IF(ISNA(VLOOKUP(TRIM(C16),[1]!Table_Query_from_BetcoViews[[#All],[AlternateID]:[MainSKU]],4,FALSE))=TRUE,(C16),(LEFT(VLOOKUP(TRIM(C16),[1]!Table_Query_from_BetcoViews[[#All],[AlternateID]:[MainSKU]],4,FALSE),6)))</f>
        <v>E81641</v>
      </c>
      <c r="G16" s="4" t="str">
        <f>IFERROR(VLOOKUP(TRIM(C16),[1]!Table_Query_from_BetcoViews[[AlternateID]:[ItemDescr2]],5,FALSE),D16)</f>
        <v>Cover, Fuse</v>
      </c>
      <c r="H16" s="1"/>
    </row>
    <row r="17" spans="2:8" ht="15">
      <c r="B17" s="2">
        <v>14</v>
      </c>
      <c r="C17" s="2">
        <v>400873</v>
      </c>
      <c r="D17" s="1" t="s">
        <v>20</v>
      </c>
      <c r="E17" s="2">
        <v>1</v>
      </c>
      <c r="F17" s="3">
        <f>IF(ISNA(VLOOKUP(TRIM(C17),[1]!Table_Query_from_BetcoViews[[#All],[AlternateID]:[MainSKU]],4,FALSE))=TRUE,(C17),(LEFT(VLOOKUP(TRIM(C17),[1]!Table_Query_from_BetcoViews[[#All],[AlternateID]:[MainSKU]],4,FALSE),6)))</f>
        <v>400873</v>
      </c>
      <c r="G17" s="4" t="str">
        <f>IFERROR(VLOOKUP(TRIM(C17),[1]!Table_Query_from_BetcoViews[[AlternateID]:[ItemDescr2]],5,FALSE),D17)</f>
        <v>STUD BOLT</v>
      </c>
      <c r="H17" s="1"/>
    </row>
    <row r="18" spans="2:8" ht="15">
      <c r="B18" s="2">
        <v>15</v>
      </c>
      <c r="C18" s="2">
        <v>409669</v>
      </c>
      <c r="D18" s="1" t="s">
        <v>21</v>
      </c>
      <c r="E18" s="2">
        <v>1</v>
      </c>
      <c r="F18" s="3" t="str">
        <f>IF(ISNA(VLOOKUP(TRIM(C18),[1]!Table_Query_from_BetcoViews[[#All],[AlternateID]:[MainSKU]],4,FALSE))=TRUE,(C18),(LEFT(VLOOKUP(TRIM(C18),[1]!Table_Query_from_BetcoViews[[#All],[AlternateID]:[MainSKU]],4,FALSE),6)))</f>
        <v>E82538</v>
      </c>
      <c r="G18" s="4" t="str">
        <f>IFERROR(VLOOKUP(TRIM(C18),[1]!Table_Query_from_BetcoViews[[AlternateID]:[ItemDescr2]],5,FALSE),D18)</f>
        <v>French Plug Handle w/Screws</v>
      </c>
      <c r="H18" s="1"/>
    </row>
    <row r="19" spans="2:8" ht="15">
      <c r="B19" s="2">
        <v>16</v>
      </c>
      <c r="C19" s="2">
        <v>409668</v>
      </c>
      <c r="D19" s="1" t="s">
        <v>22</v>
      </c>
      <c r="E19" s="2">
        <v>1</v>
      </c>
      <c r="F19" s="3" t="str">
        <f>IF(ISNA(VLOOKUP(TRIM(C19),[1]!Table_Query_from_BetcoViews[[#All],[AlternateID]:[MainSKU]],4,FALSE))=TRUE,(C19),(LEFT(VLOOKUP(TRIM(C19),[1]!Table_Query_from_BetcoViews[[#All],[AlternateID]:[MainSKU]],4,FALSE),6)))</f>
        <v>E83253</v>
      </c>
      <c r="G19" s="4" t="str">
        <f>IFERROR(VLOOKUP(TRIM(C19),[1]!Table_Query_from_BetcoViews[[AlternateID]:[ItemDescr2]],5,FALSE),D19)</f>
        <v>Male connector lug   (Fr.)</v>
      </c>
      <c r="H19" s="1"/>
    </row>
    <row r="20" spans="2:8" ht="15">
      <c r="B20" s="2">
        <v>17</v>
      </c>
      <c r="C20" s="2">
        <v>409667</v>
      </c>
      <c r="D20" s="1" t="s">
        <v>23</v>
      </c>
      <c r="E20" s="2">
        <v>1</v>
      </c>
      <c r="F20" s="3" t="str">
        <f>IF(ISNA(VLOOKUP(TRIM(C20),[1]!Table_Query_from_BetcoViews[[#All],[AlternateID]:[MainSKU]],4,FALSE))=TRUE,(C20),(LEFT(VLOOKUP(TRIM(C20),[1]!Table_Query_from_BetcoViews[[#All],[AlternateID]:[MainSKU]],4,FALSE),6)))</f>
        <v>E83254</v>
      </c>
      <c r="G20" s="4" t="str">
        <f>IFERROR(VLOOKUP(TRIM(C20),[1]!Table_Query_from_BetcoViews[[AlternateID]:[ItemDescr2]],5,FALSE),D20)</f>
        <v>Female connector lug (Fr.)</v>
      </c>
      <c r="H20" s="1"/>
    </row>
    <row r="21" spans="2:8" ht="15">
      <c r="B21" s="2">
        <v>18</v>
      </c>
      <c r="C21" s="2">
        <v>409592</v>
      </c>
      <c r="D21" s="1" t="s">
        <v>24</v>
      </c>
      <c r="E21" s="2">
        <v>1</v>
      </c>
      <c r="F21" s="3" t="str">
        <f>IF(ISNA(VLOOKUP(TRIM(C21),[1]!Table_Query_from_BetcoViews[[#All],[AlternateID]:[MainSKU]],4,FALSE))=TRUE,(C21),(LEFT(VLOOKUP(TRIM(C21),[1]!Table_Query_from_BetcoViews[[#All],[AlternateID]:[MainSKU]],4,FALSE),6)))</f>
        <v>E83168</v>
      </c>
      <c r="G21" s="4" t="str">
        <f>IFERROR(VLOOKUP(TRIM(C21),[1]!Table_Query_from_BetcoViews[[AlternateID]:[ItemDescr2]],5,FALSE),D21)</f>
        <v>Fuse, 3 amp</v>
      </c>
      <c r="H21" s="1"/>
    </row>
    <row r="22" spans="2:8" ht="15">
      <c r="B22" s="2">
        <v>19</v>
      </c>
      <c r="C22" s="2">
        <v>409607</v>
      </c>
      <c r="D22" s="1" t="s">
        <v>24</v>
      </c>
      <c r="E22" s="2">
        <v>1</v>
      </c>
      <c r="F22" s="3" t="str">
        <f>IF(ISNA(VLOOKUP(TRIM(C22),[1]!Table_Query_from_BetcoViews[[#All],[AlternateID]:[MainSKU]],4,FALSE))=TRUE,(C22),(LEFT(VLOOKUP(TRIM(C22),[1]!Table_Query_from_BetcoViews[[#All],[AlternateID]:[MainSKU]],4,FALSE),6)))</f>
        <v>E83926</v>
      </c>
      <c r="G22" s="4" t="str">
        <f>IFERROR(VLOOKUP(TRIM(C22),[1]!Table_Query_from_BetcoViews[[AlternateID]:[ItemDescr2]],5,FALSE),D22)</f>
        <v>Fuse 30A faston suction motor</v>
      </c>
      <c r="H22" s="1"/>
    </row>
    <row r="23" spans="2:8" ht="15">
      <c r="B23" s="2">
        <v>20</v>
      </c>
      <c r="C23" s="2">
        <v>409612</v>
      </c>
      <c r="D23" s="1" t="s">
        <v>25</v>
      </c>
      <c r="E23" s="2">
        <v>1</v>
      </c>
      <c r="F23" s="3" t="str">
        <f>IF(ISNA(VLOOKUP(TRIM(C23),[1]!Table_Query_from_BetcoViews[[#All],[AlternateID]:[MainSKU]],4,FALSE))=TRUE,(C23),(LEFT(VLOOKUP(TRIM(C23),[1]!Table_Query_from_BetcoViews[[#All],[AlternateID]:[MainSKU]],4,FALSE),6)))</f>
        <v>E82305</v>
      </c>
      <c r="G23" s="4" t="str">
        <f>IFERROR(VLOOKUP(TRIM(C23),[1]!Table_Query_from_BetcoViews[[AlternateID]:[ItemDescr2]],5,FALSE),D23)</f>
        <v>Fuse 50A faston brushes motor</v>
      </c>
      <c r="H23" s="1"/>
    </row>
    <row r="24" spans="2:8" ht="15">
      <c r="B24" s="2">
        <v>21</v>
      </c>
      <c r="C24" s="2">
        <v>409270</v>
      </c>
      <c r="D24" s="1" t="s">
        <v>11</v>
      </c>
      <c r="E24" s="2">
        <v>1</v>
      </c>
      <c r="F24" s="3" t="str">
        <f>IF(ISNA(VLOOKUP(TRIM(C24),[1]!Table_Query_from_BetcoViews[[#All],[AlternateID]:[MainSKU]],4,FALSE))=TRUE,(C24),(LEFT(VLOOKUP(TRIM(C24),[1]!Table_Query_from_BetcoViews[[#All],[AlternateID]:[MainSKU]],4,FALSE),6)))</f>
        <v>E83595</v>
      </c>
      <c r="G24" s="4" t="str">
        <f>IFERROR(VLOOKUP(TRIM(C24),[1]!Table_Query_from_BetcoViews[[AlternateID]:[ItemDescr2]],5,FALSE),D24)</f>
        <v>Remote control switch support BPS26</v>
      </c>
      <c r="H24" s="1"/>
    </row>
    <row r="25" spans="2:8" ht="15">
      <c r="B25" s="2">
        <v>50</v>
      </c>
      <c r="C25" s="2">
        <v>408832</v>
      </c>
      <c r="D25" s="1" t="s">
        <v>26</v>
      </c>
      <c r="E25" s="2">
        <v>2</v>
      </c>
      <c r="F25" s="3">
        <f>IF(ISNA(VLOOKUP(TRIM(C25),[1]!Table_Query_from_BetcoViews[[#All],[AlternateID]:[MainSKU]],4,FALSE))=TRUE,(C25),(LEFT(VLOOKUP(TRIM(C25),[1]!Table_Query_from_BetcoViews[[#All],[AlternateID]:[MainSKU]],4,FALSE),6)))</f>
        <v>408832</v>
      </c>
      <c r="G25" s="4" t="str">
        <f>IFERROR(VLOOKUP(TRIM(C25),[1]!Table_Query_from_BetcoViews[[AlternateID]:[ItemDescr2]],5,FALSE),D25)</f>
        <v>SCREW</v>
      </c>
      <c r="H25" s="1"/>
    </row>
    <row r="26" spans="2:8" ht="15">
      <c r="B26" s="2">
        <v>51</v>
      </c>
      <c r="C26" s="2">
        <v>409139</v>
      </c>
      <c r="D26" s="1" t="s">
        <v>27</v>
      </c>
      <c r="E26" s="2">
        <v>2</v>
      </c>
      <c r="F26" s="3" t="str">
        <f>IF(ISNA(VLOOKUP(TRIM(C26),[1]!Table_Query_from_BetcoViews[[#All],[AlternateID]:[MainSKU]],4,FALSE))=TRUE,(C26),(LEFT(VLOOKUP(TRIM(C26),[1]!Table_Query_from_BetcoViews[[#All],[AlternateID]:[MainSKU]],4,FALSE),6)))</f>
        <v>E82090</v>
      </c>
      <c r="G26" s="4" t="str">
        <f>IFERROR(VLOOKUP(TRIM(C26),[1]!Table_Query_from_BetcoViews[[AlternateID]:[ItemDescr2]],5,FALSE),D26)</f>
        <v>Flat Washer M3x8x1 Zinc</v>
      </c>
      <c r="H26" s="1"/>
    </row>
    <row r="27" spans="2:8" ht="15">
      <c r="B27" s="2">
        <v>52</v>
      </c>
      <c r="C27" s="2">
        <v>409032</v>
      </c>
      <c r="D27" s="1" t="s">
        <v>28</v>
      </c>
      <c r="E27" s="2">
        <v>1</v>
      </c>
      <c r="F27" s="3">
        <f>IF(ISNA(VLOOKUP(TRIM(C27),[1]!Table_Query_from_BetcoViews[[#All],[AlternateID]:[MainSKU]],4,FALSE))=TRUE,(C27),(LEFT(VLOOKUP(TRIM(C27),[1]!Table_Query_from_BetcoViews[[#All],[AlternateID]:[MainSKU]],4,FALSE),6)))</f>
        <v>409032</v>
      </c>
      <c r="G27" s="4" t="str">
        <f>IFERROR(VLOOKUP(TRIM(C27),[1]!Table_Query_from_BetcoViews[[AlternateID]:[ItemDescr2]],5,FALSE),D27)</f>
        <v>NUT</v>
      </c>
      <c r="H27" s="1"/>
    </row>
    <row r="28" spans="2:8" ht="15">
      <c r="B28" s="2">
        <v>53</v>
      </c>
      <c r="C28" s="2">
        <v>409080</v>
      </c>
      <c r="D28" s="1" t="s">
        <v>29</v>
      </c>
      <c r="E28" s="2">
        <v>3</v>
      </c>
      <c r="F28" s="3" t="str">
        <f>IF(ISNA(VLOOKUP(TRIM(C28),[1]!Table_Query_from_BetcoViews[[#All],[AlternateID]:[MainSKU]],4,FALSE))=TRUE,(C28),(LEFT(VLOOKUP(TRIM(C28),[1]!Table_Query_from_BetcoViews[[#All],[AlternateID]:[MainSKU]],4,FALSE),6)))</f>
        <v>E82256</v>
      </c>
      <c r="G28" s="4" t="str">
        <f>IFERROR(VLOOKUP(TRIM(C28),[1]!Table_Query_from_BetcoViews[[AlternateID]:[ItemDescr2]],5,FALSE),D28)</f>
        <v>Nyloc Hex Nut, M5x7 Zinc</v>
      </c>
      <c r="H28" s="1"/>
    </row>
    <row r="29" spans="2:8" ht="15">
      <c r="B29" s="2">
        <v>54</v>
      </c>
      <c r="C29" s="2">
        <v>407644</v>
      </c>
      <c r="D29" s="1" t="s">
        <v>26</v>
      </c>
      <c r="E29" s="2">
        <v>3</v>
      </c>
      <c r="F29" s="3" t="str">
        <f>IF(ISNA(VLOOKUP(TRIM(C29),[1]!Table_Query_from_BetcoViews[[#All],[AlternateID]:[MainSKU]],4,FALSE))=TRUE,(C29),(LEFT(VLOOKUP(TRIM(C29),[1]!Table_Query_from_BetcoViews[[#All],[AlternateID]:[MainSKU]],4,FALSE),6)))</f>
        <v>E83665</v>
      </c>
      <c r="G29" s="4" t="str">
        <f>IFERROR(VLOOKUP(TRIM(C29),[1]!Table_Query_from_BetcoViews[[AlternateID]:[ItemDescr2]],5,FALSE),D29)</f>
        <v>Hex Bolt M5x12 Zinc</v>
      </c>
      <c r="H29" s="1"/>
    </row>
    <row r="30" spans="2:8" ht="15">
      <c r="B30" s="2">
        <v>55</v>
      </c>
      <c r="C30" s="2">
        <v>409150</v>
      </c>
      <c r="D30" s="1" t="s">
        <v>27</v>
      </c>
      <c r="E30" s="2">
        <v>3</v>
      </c>
      <c r="F30" s="3" t="str">
        <f>IF(ISNA(VLOOKUP(TRIM(C30),[1]!Table_Query_from_BetcoViews[[#All],[AlternateID]:[MainSKU]],4,FALSE))=TRUE,(C30),(LEFT(VLOOKUP(TRIM(C30),[1]!Table_Query_from_BetcoViews[[#All],[AlternateID]:[MainSKU]],4,FALSE),6)))</f>
        <v>E83879</v>
      </c>
      <c r="G30" s="4" t="str">
        <f>IFERROR(VLOOKUP(TRIM(C30),[1]!Table_Query_from_BetcoViews[[AlternateID]:[ItemDescr2]],5,FALSE),D30)</f>
        <v>Flat Washer M5x11x1 Zinc</v>
      </c>
      <c r="H30" s="1"/>
    </row>
    <row r="31" spans="2:8" ht="15">
      <c r="B31" s="2">
        <v>56</v>
      </c>
      <c r="C31" s="2">
        <v>408769</v>
      </c>
      <c r="D31" s="1" t="s">
        <v>26</v>
      </c>
      <c r="E31" s="2">
        <v>1</v>
      </c>
      <c r="F31" s="3" t="str">
        <f>IF(ISNA(VLOOKUP(TRIM(C31),[1]!Table_Query_from_BetcoViews[[#All],[AlternateID]:[MainSKU]],4,FALSE))=TRUE,(C31),(LEFT(VLOOKUP(TRIM(C31),[1]!Table_Query_from_BetcoViews[[#All],[AlternateID]:[MainSKU]],4,FALSE),6)))</f>
        <v>E83887</v>
      </c>
      <c r="G31" s="4" t="str">
        <f>IFERROR(VLOOKUP(TRIM(C31),[1]!Table_Query_from_BetcoViews[[AlternateID]:[ItemDescr2]],5,FALSE),D31)</f>
        <v>Pan Hd Slotted Machine Screw, M4X10 SS</v>
      </c>
      <c r="H31" s="1"/>
    </row>
    <row r="32" spans="2:8" ht="15">
      <c r="B32" s="2">
        <v>57</v>
      </c>
      <c r="C32" s="2">
        <v>407659</v>
      </c>
      <c r="D32" s="1" t="s">
        <v>26</v>
      </c>
      <c r="E32" s="2">
        <v>1</v>
      </c>
      <c r="F32" s="3">
        <f>IF(ISNA(VLOOKUP(TRIM(C32),[1]!Table_Query_from_BetcoViews[[#All],[AlternateID]:[MainSKU]],4,FALSE))=TRUE,(C32),(LEFT(VLOOKUP(TRIM(C32),[1]!Table_Query_from_BetcoViews[[#All],[AlternateID]:[MainSKU]],4,FALSE),6)))</f>
        <v>407659</v>
      </c>
      <c r="G32" s="4" t="str">
        <f>IFERROR(VLOOKUP(TRIM(C32),[1]!Table_Query_from_BetcoViews[[AlternateID]:[ItemDescr2]],5,FALSE),D32)</f>
        <v>SCREW</v>
      </c>
      <c r="H32" s="1"/>
    </row>
    <row r="33" spans="2:8" ht="15">
      <c r="B33" s="2">
        <v>58</v>
      </c>
      <c r="C33" s="2">
        <v>409336</v>
      </c>
      <c r="D33" s="1" t="s">
        <v>30</v>
      </c>
      <c r="E33" s="2">
        <v>1</v>
      </c>
      <c r="F33" s="3" t="str">
        <f>IF(ISNA(VLOOKUP(TRIM(C33),[1]!Table_Query_from_BetcoViews[[#All],[AlternateID]:[MainSKU]],4,FALSE))=TRUE,(C33),(LEFT(VLOOKUP(TRIM(C33),[1]!Table_Query_from_BetcoViews[[#All],[AlternateID]:[MainSKU]],4,FALSE),6)))</f>
        <v>E81438</v>
      </c>
      <c r="G33" s="4" t="str">
        <f>IFERROR(VLOOKUP(TRIM(C33),[1]!Table_Query_from_BetcoViews[[AlternateID]:[ItemDescr2]],5,FALSE),D33)</f>
        <v>External Serrated Lock Washer M6 Zinc</v>
      </c>
      <c r="H33" s="1"/>
    </row>
    <row r="34" spans="2:8" ht="15">
      <c r="B34" s="2">
        <v>59</v>
      </c>
      <c r="C34" s="2">
        <v>409334</v>
      </c>
      <c r="D34" s="1" t="s">
        <v>30</v>
      </c>
      <c r="E34" s="2">
        <v>3</v>
      </c>
      <c r="F34" s="3" t="str">
        <f>IF(ISNA(VLOOKUP(TRIM(C34),[1]!Table_Query_from_BetcoViews[[#All],[AlternateID]:[MainSKU]],4,FALSE))=TRUE,(C34),(LEFT(VLOOKUP(TRIM(C34),[1]!Table_Query_from_BetcoViews[[#All],[AlternateID]:[MainSKU]],4,FALSE),6)))</f>
        <v>E83841</v>
      </c>
      <c r="G34" s="4" t="str">
        <f>IFERROR(VLOOKUP(TRIM(C34),[1]!Table_Query_from_BetcoViews[[AlternateID]:[ItemDescr2]],5,FALSE),D34)</f>
        <v>External Serrated Lock Washer M5 Zinc</v>
      </c>
      <c r="H34" s="1"/>
    </row>
    <row r="35" spans="2:8" ht="15">
      <c r="B35" s="2">
        <v>60</v>
      </c>
      <c r="C35" s="2">
        <v>409077</v>
      </c>
      <c r="D35" s="1" t="s">
        <v>29</v>
      </c>
      <c r="E35" s="2">
        <v>3</v>
      </c>
      <c r="F35" s="3" t="str">
        <f>IF(ISNA(VLOOKUP(TRIM(C35),[1]!Table_Query_from_BetcoViews[[#All],[AlternateID]:[MainSKU]],4,FALSE))=TRUE,(C35),(LEFT(VLOOKUP(TRIM(C35),[1]!Table_Query_from_BetcoViews[[#All],[AlternateID]:[MainSKU]],4,FALSE),6)))</f>
        <v>E81673</v>
      </c>
      <c r="G35" s="4" t="str">
        <f>IFERROR(VLOOKUP(TRIM(C35),[1]!Table_Query_from_BetcoViews[[AlternateID]:[ItemDescr2]],5,FALSE),D35)</f>
        <v>Hex Nyloc Nut, M3 Zinc</v>
      </c>
      <c r="H35" s="1"/>
    </row>
    <row r="36" spans="2:8" ht="15">
      <c r="B36" s="2">
        <v>61</v>
      </c>
      <c r="C36" s="2">
        <v>408900</v>
      </c>
      <c r="D36" s="1" t="s">
        <v>31</v>
      </c>
      <c r="E36" s="2">
        <v>1</v>
      </c>
      <c r="F36" s="3">
        <f>IF(ISNA(VLOOKUP(TRIM(C36),[1]!Table_Query_from_BetcoViews[[#All],[AlternateID]:[MainSKU]],4,FALSE))=TRUE,(C36),(LEFT(VLOOKUP(TRIM(C36),[1]!Table_Query_from_BetcoViews[[#All],[AlternateID]:[MainSKU]],4,FALSE),6)))</f>
        <v>408900</v>
      </c>
      <c r="G36" s="4" t="str">
        <f>IFERROR(VLOOKUP(TRIM(C36),[1]!Table_Query_from_BetcoViews[[AlternateID]:[ItemDescr2]],5,FALSE),D36)</f>
        <v>DOWEL</v>
      </c>
      <c r="H36" s="1"/>
    </row>
    <row r="37" spans="2:8" ht="15">
      <c r="B37" s="2">
        <v>62</v>
      </c>
      <c r="C37" s="2">
        <v>409078</v>
      </c>
      <c r="D37" s="1" t="s">
        <v>29</v>
      </c>
      <c r="E37" s="2">
        <v>1</v>
      </c>
      <c r="F37" s="3" t="str">
        <f>IF(ISNA(VLOOKUP(TRIM(C37),[1]!Table_Query_from_BetcoViews[[#All],[AlternateID]:[MainSKU]],4,FALSE))=TRUE,(C37),(LEFT(VLOOKUP(TRIM(C37),[1]!Table_Query_from_BetcoViews[[#All],[AlternateID]:[MainSKU]],4,FALSE),6)))</f>
        <v>E83867</v>
      </c>
      <c r="G37" s="4" t="str">
        <f>IFERROR(VLOOKUP(TRIM(C37),[1]!Table_Query_from_BetcoViews[[AlternateID]:[ItemDescr2]],5,FALSE),D37)</f>
        <v>Nyloc Hex Nut, M4x6 Zinc</v>
      </c>
      <c r="H37" s="1"/>
    </row>
    <row r="38" spans="2:8" ht="15">
      <c r="B38" s="2">
        <v>63</v>
      </c>
      <c r="C38" s="2">
        <v>408836</v>
      </c>
      <c r="D38" s="1" t="s">
        <v>26</v>
      </c>
      <c r="E38" s="2">
        <v>2</v>
      </c>
      <c r="F38" s="3" t="str">
        <f>IF(ISNA(VLOOKUP(TRIM(C38),[1]!Table_Query_from_BetcoViews[[#All],[AlternateID]:[MainSKU]],4,FALSE))=TRUE,(C38),(LEFT(VLOOKUP(TRIM(C38),[1]!Table_Query_from_BetcoViews[[#All],[AlternateID]:[MainSKU]],4,FALSE),6)))</f>
        <v>E20243</v>
      </c>
      <c r="G38" s="4" t="str">
        <f>IFERROR(VLOOKUP(TRIM(C38),[1]!Table_Query_from_BetcoViews[[AlternateID]:[ItemDescr2]],5,FALSE),D38)</f>
        <v>Pan Hd Phil Machine Screw M3x30 Zinc</v>
      </c>
      <c r="H38" s="1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15C2AD-EEB5-48C2-8132-593AB4A94CDA}"/>
</file>

<file path=customXml/itemProps2.xml><?xml version="1.0" encoding="utf-8"?>
<ds:datastoreItem xmlns:ds="http://schemas.openxmlformats.org/officeDocument/2006/customXml" ds:itemID="{8A51B67C-EAD4-4BB4-BB76-E60624A5D5D0}"/>
</file>

<file path=customXml/itemProps3.xml><?xml version="1.0" encoding="utf-8"?>
<ds:datastoreItem xmlns:ds="http://schemas.openxmlformats.org/officeDocument/2006/customXml" ds:itemID="{394D9622-301D-4FA0-9722-2487FDAB11E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2011-02-11T20:57:47Z</cp:lastPrinted>
  <dcterms:created xsi:type="dcterms:W3CDTF">2011-02-11T20:50:12Z</dcterms:created>
  <dcterms:modified xsi:type="dcterms:W3CDTF">2011-02-11T20:57:49Z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